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裕\Desktop\"/>
    </mc:Choice>
  </mc:AlternateContent>
  <bookViews>
    <workbookView xWindow="0" yWindow="0" windowWidth="28800" windowHeight="12450"/>
  </bookViews>
  <sheets>
    <sheet name="資金・通貨別　適正ロット" sheetId="1" r:id="rId1"/>
  </sheets>
  <calcPr calcId="152511"/>
</workbook>
</file>

<file path=xl/calcChain.xml><?xml version="1.0" encoding="utf-8"?>
<calcChain xmlns="http://schemas.openxmlformats.org/spreadsheetml/2006/main">
  <c r="E109" i="1" l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</calcChain>
</file>

<file path=xl/sharedStrings.xml><?xml version="1.0" encoding="utf-8"?>
<sst xmlns="http://schemas.openxmlformats.org/spreadsheetml/2006/main" count="110" uniqueCount="29">
  <si>
    <r>
      <rPr>
        <sz val="10"/>
        <rFont val="Arial"/>
        <family val="2"/>
      </rPr>
      <t>使い方：</t>
    </r>
    <r>
      <rPr>
        <b/>
        <sz val="10"/>
        <color rgb="FFFF0000"/>
        <rFont val="Arial"/>
        <family val="2"/>
      </rPr>
      <t>黄色の部分</t>
    </r>
    <r>
      <rPr>
        <sz val="10"/>
        <rFont val="Arial"/>
        <family val="2"/>
      </rPr>
      <t>にレート・資金を入れると自動でロットが計算されます。</t>
    </r>
  </si>
  <si>
    <t>米ドル/円レート</t>
  </si>
  <si>
    <t>資金</t>
  </si>
  <si>
    <t>＊1ロット10000通貨</t>
  </si>
  <si>
    <t>適正ロット数</t>
  </si>
  <si>
    <t>レバレッジ</t>
  </si>
  <si>
    <t>1倍</t>
  </si>
  <si>
    <t>3倍</t>
  </si>
  <si>
    <t>5倍</t>
  </si>
  <si>
    <t>10倍</t>
  </si>
  <si>
    <t>10万円</t>
  </si>
  <si>
    <t>30万</t>
  </si>
  <si>
    <t>50万</t>
  </si>
  <si>
    <t>100万</t>
  </si>
  <si>
    <t>300万</t>
  </si>
  <si>
    <t>500万</t>
  </si>
  <si>
    <t>1000万</t>
  </si>
  <si>
    <r>
      <t>＊適正レバレッジは1～3倍。資金10万円の場合、</t>
    </r>
    <r>
      <rPr>
        <b/>
        <sz val="10"/>
        <color rgb="FFFF0000"/>
        <rFont val="Arial"/>
        <family val="2"/>
      </rPr>
      <t>0.1ロット～0.3ロットが適正</t>
    </r>
  </si>
  <si>
    <t xml:space="preserve">2020年10月4日GMOクリック証券のレートで算出				</t>
  </si>
  <si>
    <t>ユーロ/円レート</t>
  </si>
  <si>
    <t>ポンド/円レート</t>
  </si>
  <si>
    <t>適正ロット</t>
  </si>
  <si>
    <t>豪ドル/円レート</t>
  </si>
  <si>
    <t>ユーロ/米ドルレート</t>
  </si>
  <si>
    <t>ドル/円レート</t>
  </si>
  <si>
    <t>ポンド/米ドルレート</t>
  </si>
  <si>
    <t>＊10月4日のGMOクリック証券のレートを例として入力済み</t>
    <rPh sb="3" eb="4">
      <t>ガツ</t>
    </rPh>
    <rPh sb="5" eb="6">
      <t>ニチ</t>
    </rPh>
    <rPh sb="14" eb="16">
      <t>ショウケン</t>
    </rPh>
    <rPh sb="21" eb="22">
      <t>レイ</t>
    </rPh>
    <rPh sb="25" eb="27">
      <t>ニュウリョク</t>
    </rPh>
    <rPh sb="27" eb="28">
      <t>ズ</t>
    </rPh>
    <phoneticPr fontId="7"/>
  </si>
  <si>
    <r>
      <rPr>
        <u/>
        <sz val="11"/>
        <color theme="10"/>
        <rFont val="ＭＳ Ｐゴシック"/>
        <family val="3"/>
        <charset val="128"/>
      </rPr>
      <t>資料提供：</t>
    </r>
    <r>
      <rPr>
        <u/>
        <sz val="11"/>
        <color theme="10"/>
        <rFont val="Arial"/>
        <family val="2"/>
      </rPr>
      <t>FX</t>
    </r>
    <r>
      <rPr>
        <u/>
        <sz val="11"/>
        <color theme="10"/>
        <rFont val="ＭＳ Ｐゴシック"/>
        <family val="3"/>
        <charset val="128"/>
      </rPr>
      <t>の歩き方（</t>
    </r>
    <r>
      <rPr>
        <u/>
        <sz val="11"/>
        <color theme="10"/>
        <rFont val="Arial"/>
        <family val="2"/>
      </rPr>
      <t>https://navi-fx.com/</t>
    </r>
    <r>
      <rPr>
        <u/>
        <sz val="11"/>
        <color theme="10"/>
        <rFont val="ＭＳ Ｐゴシック"/>
        <family val="3"/>
        <charset val="128"/>
      </rPr>
      <t>）</t>
    </r>
    <rPh sb="0" eb="2">
      <t>シリョウ</t>
    </rPh>
    <rPh sb="2" eb="4">
      <t>テイキョウ</t>
    </rPh>
    <rPh sb="8" eb="9">
      <t>アル</t>
    </rPh>
    <rPh sb="10" eb="11">
      <t>カタ</t>
    </rPh>
    <phoneticPr fontId="7"/>
  </si>
  <si>
    <t>適正ロット　計算機</t>
    <rPh sb="0" eb="2">
      <t>テキセイ</t>
    </rPh>
    <rPh sb="6" eb="9">
      <t>ケイサンキ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</si>
</sst>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2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Arial"/>
      <family val="2"/>
    </font>
    <font>
      <u/>
      <sz val="11"/>
      <color theme="1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3" fontId="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9" fillId="0" borderId="0" xfId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3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/>
    <xf numFmtId="0" fontId="2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vi-f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9"/>
  <sheetViews>
    <sheetView tabSelected="1" workbookViewId="0">
      <selection sqref="A1:E2"/>
    </sheetView>
  </sheetViews>
  <sheetFormatPr defaultColWidth="14.42578125" defaultRowHeight="15.75" customHeight="1" x14ac:dyDescent="0.2"/>
  <cols>
    <col min="1" max="1" width="20.28515625" customWidth="1"/>
    <col min="2" max="5" width="19.28515625" customWidth="1"/>
  </cols>
  <sheetData>
    <row r="1" spans="1:9" s="21" customFormat="1" ht="15.75" customHeight="1" x14ac:dyDescent="0.2">
      <c r="A1" s="24" t="s">
        <v>28</v>
      </c>
      <c r="B1" s="25"/>
      <c r="C1" s="25"/>
      <c r="D1" s="25"/>
      <c r="E1" s="25"/>
    </row>
    <row r="2" spans="1:9" s="21" customFormat="1" ht="15.75" customHeight="1" x14ac:dyDescent="0.2">
      <c r="A2" s="25"/>
      <c r="B2" s="25"/>
      <c r="C2" s="25"/>
      <c r="D2" s="25"/>
      <c r="E2" s="25"/>
    </row>
    <row r="3" spans="1:9" s="21" customFormat="1" ht="15.75" customHeight="1" x14ac:dyDescent="0.2"/>
    <row r="4" spans="1:9" ht="15.75" customHeight="1" x14ac:dyDescent="0.25">
      <c r="A4" s="31" t="s">
        <v>0</v>
      </c>
      <c r="B4" s="27"/>
      <c r="C4" s="27"/>
      <c r="D4" s="27"/>
      <c r="E4" s="27"/>
      <c r="F4" s="1"/>
      <c r="G4" s="1"/>
      <c r="H4" s="1"/>
    </row>
    <row r="5" spans="1:9" ht="14.25" x14ac:dyDescent="0.2">
      <c r="A5" s="20" t="s">
        <v>26</v>
      </c>
      <c r="B5" s="2"/>
      <c r="C5" s="2"/>
      <c r="D5" s="1"/>
      <c r="E5" s="1"/>
      <c r="F5" s="1"/>
      <c r="G5" s="1"/>
      <c r="H5" s="1"/>
    </row>
    <row r="6" spans="1:9" ht="14.25" x14ac:dyDescent="0.2">
      <c r="A6" s="20"/>
      <c r="B6" s="2"/>
      <c r="C6" s="2"/>
      <c r="D6" s="2"/>
      <c r="E6" s="22" t="s">
        <v>27</v>
      </c>
      <c r="F6" s="23"/>
      <c r="G6" s="2"/>
      <c r="H6" s="2"/>
    </row>
    <row r="7" spans="1:9" s="18" customFormat="1" ht="14.25" x14ac:dyDescent="0.2">
      <c r="A7" s="20"/>
      <c r="B7" s="19"/>
      <c r="C7" s="19"/>
      <c r="D7" s="19"/>
      <c r="E7" s="22"/>
      <c r="F7" s="23"/>
      <c r="G7" s="19"/>
      <c r="H7" s="19"/>
    </row>
    <row r="8" spans="1:9" ht="15.75" customHeight="1" x14ac:dyDescent="0.25">
      <c r="A8" s="3" t="s">
        <v>1</v>
      </c>
      <c r="B8" s="4">
        <v>105.31699999999999</v>
      </c>
      <c r="D8" s="1"/>
      <c r="E8" s="1"/>
      <c r="F8" s="1"/>
      <c r="G8" s="1"/>
      <c r="H8" s="1"/>
    </row>
    <row r="9" spans="1:9" ht="15.75" customHeight="1" x14ac:dyDescent="0.25">
      <c r="A9" s="5" t="s">
        <v>2</v>
      </c>
      <c r="B9" s="6">
        <v>100000</v>
      </c>
      <c r="C9" s="6">
        <v>300000</v>
      </c>
      <c r="D9" s="6">
        <v>500000</v>
      </c>
      <c r="E9" s="6">
        <v>1000000</v>
      </c>
    </row>
    <row r="10" spans="1:9" ht="15.75" customHeight="1" x14ac:dyDescent="0.25">
      <c r="A10" s="1"/>
      <c r="B10" s="1"/>
      <c r="C10" s="6">
        <v>3000000</v>
      </c>
      <c r="D10" s="6">
        <v>5000000</v>
      </c>
      <c r="E10" s="6">
        <v>10000000</v>
      </c>
      <c r="F10" s="1"/>
      <c r="G10" s="1"/>
      <c r="H10" s="1"/>
    </row>
    <row r="11" spans="1:9" ht="14.25" x14ac:dyDescent="0.2">
      <c r="A11" s="1"/>
      <c r="B11" s="1"/>
      <c r="C11" s="1"/>
      <c r="D11" s="1"/>
      <c r="E11" s="1"/>
      <c r="F11" s="1"/>
      <c r="G11" s="1"/>
      <c r="H11" s="1"/>
    </row>
    <row r="12" spans="1:9" ht="14.25" x14ac:dyDescent="0.2">
      <c r="A12" s="26" t="s">
        <v>3</v>
      </c>
      <c r="B12" s="27"/>
      <c r="C12" s="27"/>
      <c r="D12" s="27"/>
      <c r="E12" s="27"/>
      <c r="F12" s="1"/>
      <c r="G12" s="1"/>
      <c r="H12" s="1"/>
    </row>
    <row r="13" spans="1:9" ht="14.25" x14ac:dyDescent="0.2">
      <c r="A13" s="7" t="s">
        <v>4</v>
      </c>
      <c r="B13" s="28" t="s">
        <v>5</v>
      </c>
      <c r="C13" s="29"/>
      <c r="D13" s="29"/>
      <c r="E13" s="30"/>
      <c r="F13" s="1"/>
      <c r="G13" s="1"/>
      <c r="H13" s="1"/>
    </row>
    <row r="14" spans="1:9" ht="14.25" x14ac:dyDescent="0.2">
      <c r="A14" s="8" t="s">
        <v>2</v>
      </c>
      <c r="B14" s="9" t="s">
        <v>6</v>
      </c>
      <c r="C14" s="9" t="s">
        <v>7</v>
      </c>
      <c r="D14" s="9" t="s">
        <v>8</v>
      </c>
      <c r="E14" s="9" t="s">
        <v>9</v>
      </c>
      <c r="F14" s="1"/>
      <c r="G14" s="1"/>
      <c r="H14" s="1"/>
    </row>
    <row r="15" spans="1:9" ht="14.25" x14ac:dyDescent="0.2">
      <c r="A15" s="10" t="s">
        <v>10</v>
      </c>
      <c r="B15" s="11">
        <f>$B$9/$B$8/10000*1</f>
        <v>9.4951432342356895E-2</v>
      </c>
      <c r="C15" s="11">
        <f>$B$9/$B$8/10000*3</f>
        <v>0.28485429702707066</v>
      </c>
      <c r="D15" s="11">
        <f>$B$9/$B$8/10000*5</f>
        <v>0.4747571617117845</v>
      </c>
      <c r="E15" s="11">
        <f>$B$9/$B$8/10000*10</f>
        <v>0.94951432342356901</v>
      </c>
      <c r="F15" s="1"/>
      <c r="G15" s="1"/>
      <c r="H15" s="1"/>
    </row>
    <row r="16" spans="1:9" ht="14.25" x14ac:dyDescent="0.2">
      <c r="A16" s="8" t="s">
        <v>11</v>
      </c>
      <c r="B16" s="12">
        <f>$C$9/$B$8/10000*1</f>
        <v>0.28485429702707066</v>
      </c>
      <c r="C16" s="12">
        <f>$C$9/$B$8/10000*3</f>
        <v>0.85456289108121197</v>
      </c>
      <c r="D16" s="12">
        <f>$C$9/$B$8/10000*5</f>
        <v>1.4242714851353533</v>
      </c>
      <c r="E16" s="12">
        <f>$C$9/$B$8/10000*10</f>
        <v>2.8485429702707066</v>
      </c>
      <c r="F16" s="1"/>
      <c r="G16" s="1"/>
      <c r="H16" s="1"/>
      <c r="I16" s="1"/>
    </row>
    <row r="17" spans="1:9" ht="14.25" x14ac:dyDescent="0.2">
      <c r="A17" s="10" t="s">
        <v>12</v>
      </c>
      <c r="B17" s="11">
        <f>$D$9/$B$8/10000*1</f>
        <v>0.47475716171178445</v>
      </c>
      <c r="C17" s="11">
        <f>$D$9/$B$8/10000*3</f>
        <v>1.4242714851353533</v>
      </c>
      <c r="D17" s="11">
        <f>$D$9/$B$8/10000*5</f>
        <v>2.3737858085589223</v>
      </c>
      <c r="E17" s="11">
        <f>$D$9/$B$8/10000*10</f>
        <v>4.7475716171178446</v>
      </c>
      <c r="F17" s="1"/>
      <c r="G17" s="1"/>
      <c r="H17" s="1"/>
      <c r="I17" s="1"/>
    </row>
    <row r="18" spans="1:9" ht="14.25" x14ac:dyDescent="0.2">
      <c r="A18" s="8" t="s">
        <v>13</v>
      </c>
      <c r="B18" s="12">
        <f>$E$9/$B$8/10000*1</f>
        <v>0.9495143234235689</v>
      </c>
      <c r="C18" s="12">
        <f>$E$9/$B$8/10000*3</f>
        <v>2.8485429702707066</v>
      </c>
      <c r="D18" s="12">
        <f>$E$9/$B$8/10000*5</f>
        <v>4.7475716171178446</v>
      </c>
      <c r="E18" s="12">
        <f>$E$9/$B$8/10000*10</f>
        <v>9.4951432342356892</v>
      </c>
      <c r="F18" s="1"/>
      <c r="G18" s="1"/>
      <c r="H18" s="1"/>
      <c r="I18" s="1"/>
    </row>
    <row r="19" spans="1:9" ht="14.25" x14ac:dyDescent="0.2">
      <c r="A19" s="10" t="s">
        <v>14</v>
      </c>
      <c r="B19" s="11">
        <f>$C$10/$B$8/10000*1</f>
        <v>2.8485429702707066</v>
      </c>
      <c r="C19" s="11">
        <f>$C$10/$B$8/10000*3</f>
        <v>8.5456289108121197</v>
      </c>
      <c r="D19" s="11">
        <f>$C$10/$B$8/10000*5</f>
        <v>14.242714851353533</v>
      </c>
      <c r="E19" s="11">
        <f>$C$10/$B$8/10000*10</f>
        <v>28.485429702707066</v>
      </c>
      <c r="F19" s="1"/>
      <c r="G19" s="1"/>
      <c r="H19" s="1"/>
    </row>
    <row r="20" spans="1:9" ht="14.25" x14ac:dyDescent="0.2">
      <c r="A20" s="8" t="s">
        <v>15</v>
      </c>
      <c r="B20" s="12">
        <f>$D$10/$B$8/10000*1</f>
        <v>4.7475716171178446</v>
      </c>
      <c r="C20" s="12">
        <f>$D$10/$B$8/10000*3</f>
        <v>14.242714851353533</v>
      </c>
      <c r="D20" s="12">
        <f>$D$10/$B$8/10000*5</f>
        <v>23.737858085589224</v>
      </c>
      <c r="E20" s="12">
        <f>$D$10/$B$8/10000*10</f>
        <v>47.475716171178448</v>
      </c>
      <c r="F20" s="1"/>
      <c r="G20" s="1"/>
      <c r="H20" s="1"/>
    </row>
    <row r="21" spans="1:9" ht="14.25" x14ac:dyDescent="0.2">
      <c r="A21" s="10" t="s">
        <v>16</v>
      </c>
      <c r="B21" s="11">
        <f>$E$10/$B$8/10000*1</f>
        <v>9.4951432342356892</v>
      </c>
      <c r="C21" s="11">
        <f>$E$10/$B$8/10000*3</f>
        <v>28.485429702707066</v>
      </c>
      <c r="D21" s="11">
        <f>$E$10/$B$8/10000*5</f>
        <v>47.475716171178448</v>
      </c>
      <c r="E21" s="11">
        <f>$E$10/$B$8/10000*10</f>
        <v>94.951432342356895</v>
      </c>
      <c r="F21" s="1"/>
      <c r="G21" s="1"/>
      <c r="H21" s="1"/>
    </row>
    <row r="22" spans="1:9" ht="14.25" x14ac:dyDescent="0.2">
      <c r="A22" s="32" t="s">
        <v>17</v>
      </c>
      <c r="B22" s="27"/>
      <c r="C22" s="27"/>
      <c r="D22" s="27"/>
      <c r="E22" s="27"/>
      <c r="F22" s="1"/>
      <c r="G22" s="1"/>
      <c r="H22" s="1"/>
    </row>
    <row r="23" spans="1:9" ht="14.25" x14ac:dyDescent="0.2">
      <c r="A23" s="1"/>
      <c r="B23" s="1"/>
      <c r="C23" s="1"/>
      <c r="D23" s="1"/>
      <c r="E23" s="1"/>
      <c r="F23" s="1"/>
      <c r="G23" s="1"/>
      <c r="H23" s="1"/>
    </row>
    <row r="24" spans="1:9" ht="14.25" x14ac:dyDescent="0.2">
      <c r="A24" s="1"/>
      <c r="B24" s="1"/>
      <c r="C24" s="1"/>
      <c r="D24" s="1"/>
      <c r="E24" s="1"/>
      <c r="F24" s="1"/>
      <c r="G24" s="1"/>
      <c r="H24" s="1"/>
    </row>
    <row r="25" spans="1:9" ht="14.25" x14ac:dyDescent="0.2">
      <c r="A25" s="1"/>
      <c r="B25" s="32" t="s">
        <v>18</v>
      </c>
      <c r="C25" s="27"/>
      <c r="D25" s="27"/>
      <c r="E25" s="1"/>
      <c r="F25" s="1"/>
      <c r="G25" s="1"/>
      <c r="H25" s="1"/>
    </row>
    <row r="26" spans="1:9" ht="15.75" customHeight="1" x14ac:dyDescent="0.25">
      <c r="A26" s="3" t="s">
        <v>19</v>
      </c>
      <c r="B26" s="4">
        <v>123.407</v>
      </c>
      <c r="F26" s="1"/>
      <c r="G26" s="1"/>
      <c r="H26" s="1"/>
    </row>
    <row r="27" spans="1:9" ht="15.75" customHeight="1" x14ac:dyDescent="0.25">
      <c r="A27" s="5" t="s">
        <v>2</v>
      </c>
      <c r="B27" s="6">
        <v>100000</v>
      </c>
      <c r="C27" s="6">
        <v>300000</v>
      </c>
      <c r="D27" s="6">
        <v>500000</v>
      </c>
      <c r="E27" s="6">
        <v>1000000</v>
      </c>
    </row>
    <row r="28" spans="1:9" ht="15.75" customHeight="1" x14ac:dyDescent="0.25">
      <c r="A28" s="1"/>
      <c r="B28" s="1"/>
      <c r="C28" s="6">
        <v>3000000</v>
      </c>
      <c r="D28" s="6">
        <v>5000000</v>
      </c>
      <c r="E28" s="6">
        <v>10000000</v>
      </c>
      <c r="F28" s="1"/>
      <c r="G28" s="1"/>
      <c r="H28" s="1"/>
    </row>
    <row r="29" spans="1:9" ht="14.25" x14ac:dyDescent="0.2">
      <c r="A29" s="1"/>
      <c r="B29" s="1"/>
      <c r="C29" s="1"/>
      <c r="D29" s="1"/>
      <c r="E29" s="1"/>
      <c r="F29" s="1"/>
      <c r="G29" s="1"/>
      <c r="H29" s="1"/>
    </row>
    <row r="30" spans="1:9" ht="14.25" x14ac:dyDescent="0.2">
      <c r="A30" s="26" t="s">
        <v>3</v>
      </c>
      <c r="B30" s="27"/>
      <c r="C30" s="27"/>
      <c r="D30" s="27"/>
      <c r="E30" s="27"/>
      <c r="F30" s="1"/>
      <c r="G30" s="1"/>
      <c r="H30" s="1"/>
    </row>
    <row r="31" spans="1:9" ht="14.25" x14ac:dyDescent="0.2">
      <c r="A31" s="7" t="s">
        <v>4</v>
      </c>
      <c r="B31" s="28" t="s">
        <v>5</v>
      </c>
      <c r="C31" s="29"/>
      <c r="D31" s="29"/>
      <c r="E31" s="30"/>
      <c r="F31" s="1"/>
      <c r="G31" s="1"/>
      <c r="H31" s="1"/>
    </row>
    <row r="32" spans="1:9" ht="14.25" x14ac:dyDescent="0.2">
      <c r="A32" s="8" t="s">
        <v>2</v>
      </c>
      <c r="B32" s="9" t="s">
        <v>6</v>
      </c>
      <c r="C32" s="9" t="s">
        <v>7</v>
      </c>
      <c r="D32" s="9" t="s">
        <v>8</v>
      </c>
      <c r="E32" s="9" t="s">
        <v>9</v>
      </c>
      <c r="F32" s="1"/>
      <c r="G32" s="1"/>
      <c r="H32" s="1"/>
    </row>
    <row r="33" spans="1:8" ht="14.25" x14ac:dyDescent="0.2">
      <c r="A33" s="10" t="s">
        <v>10</v>
      </c>
      <c r="B33" s="11">
        <f>$B$27/$B$26/10000*1</f>
        <v>8.1032680480037603E-2</v>
      </c>
      <c r="C33" s="11">
        <f>$B$27/$B$26/10000*3</f>
        <v>0.24309804144011282</v>
      </c>
      <c r="D33" s="11">
        <f>$B$27/$B$26/10000*5</f>
        <v>0.405163402400188</v>
      </c>
      <c r="E33" s="11">
        <f>$B$27/$B$26/10000*10</f>
        <v>0.810326804800376</v>
      </c>
      <c r="F33" s="1"/>
      <c r="G33" s="1"/>
      <c r="H33" s="1"/>
    </row>
    <row r="34" spans="1:8" ht="14.25" x14ac:dyDescent="0.2">
      <c r="A34" s="8" t="s">
        <v>11</v>
      </c>
      <c r="B34" s="12">
        <f>$C$27/$B$26/10000*1</f>
        <v>0.24309804144011282</v>
      </c>
      <c r="C34" s="12">
        <f>$C$27/$B$26/10000*3</f>
        <v>0.72929412432033847</v>
      </c>
      <c r="D34" s="12">
        <f>$C$27/$B$26/10000*5</f>
        <v>1.2154902072005642</v>
      </c>
      <c r="E34" s="12">
        <f>$C$27/$B$26/10000*10</f>
        <v>2.4309804144011284</v>
      </c>
      <c r="F34" s="1"/>
      <c r="G34" s="1"/>
      <c r="H34" s="1"/>
    </row>
    <row r="35" spans="1:8" ht="14.25" x14ac:dyDescent="0.2">
      <c r="A35" s="10" t="s">
        <v>12</v>
      </c>
      <c r="B35" s="11">
        <f>$D$27/$B$26/10000*1</f>
        <v>0.405163402400188</v>
      </c>
      <c r="C35" s="11">
        <f>$D$27/$B$26/10000*3</f>
        <v>1.215490207200564</v>
      </c>
      <c r="D35" s="11">
        <f>$D$27/$B$26/10000*5</f>
        <v>2.0258170120009398</v>
      </c>
      <c r="E35" s="11">
        <f>$D$27/$B$26/10000*10</f>
        <v>4.0516340240018796</v>
      </c>
      <c r="F35" s="1"/>
      <c r="G35" s="1"/>
      <c r="H35" s="1"/>
    </row>
    <row r="36" spans="1:8" ht="14.25" x14ac:dyDescent="0.2">
      <c r="A36" s="8" t="s">
        <v>13</v>
      </c>
      <c r="B36" s="12">
        <f>$E$27/$B$26/10000*1</f>
        <v>0.810326804800376</v>
      </c>
      <c r="C36" s="12">
        <f>$E$27/$B$26/10000*3</f>
        <v>2.430980414401128</v>
      </c>
      <c r="D36" s="12">
        <f>$E$27/$B$26/10000*5</f>
        <v>4.0516340240018796</v>
      </c>
      <c r="E36" s="12">
        <f>$E$27/$B$26/10000*10</f>
        <v>8.1032680480037591</v>
      </c>
      <c r="F36" s="1"/>
      <c r="G36" s="1"/>
      <c r="H36" s="1"/>
    </row>
    <row r="37" spans="1:8" ht="14.25" x14ac:dyDescent="0.2">
      <c r="A37" s="10" t="s">
        <v>14</v>
      </c>
      <c r="B37" s="11">
        <f>$C$28/$B$26/10000*1</f>
        <v>2.430980414401128</v>
      </c>
      <c r="C37" s="11">
        <f>$C$28/$B$26/10000*3</f>
        <v>7.2929412432033836</v>
      </c>
      <c r="D37" s="11">
        <f>$C$28/$B$26/10000*5</f>
        <v>12.15490207200564</v>
      </c>
      <c r="E37" s="11">
        <f>$C$28/$B$26/10000*10</f>
        <v>24.309804144011281</v>
      </c>
      <c r="F37" s="1"/>
      <c r="G37" s="1"/>
      <c r="H37" s="1"/>
    </row>
    <row r="38" spans="1:8" ht="14.25" x14ac:dyDescent="0.2">
      <c r="A38" s="8" t="s">
        <v>15</v>
      </c>
      <c r="B38" s="12">
        <f>$D$28/$B$26/10000*1</f>
        <v>4.0516340240018796</v>
      </c>
      <c r="C38" s="12">
        <f>$D$28/$B$26/10000*3</f>
        <v>12.154902072005639</v>
      </c>
      <c r="D38" s="12">
        <f>$D$28/$B$26/10000*5</f>
        <v>20.258170120009396</v>
      </c>
      <c r="E38" s="12">
        <f>$D$28/$B$26/10000*10</f>
        <v>40.516340240018792</v>
      </c>
      <c r="F38" s="1"/>
      <c r="G38" s="1"/>
      <c r="H38" s="1"/>
    </row>
    <row r="39" spans="1:8" ht="14.25" x14ac:dyDescent="0.2">
      <c r="A39" s="10" t="s">
        <v>16</v>
      </c>
      <c r="B39" s="11">
        <f>$E$28/$B$26/10000*1</f>
        <v>8.1032680480037591</v>
      </c>
      <c r="C39" s="11">
        <f>$E$28/$B$26/10000*3</f>
        <v>24.309804144011277</v>
      </c>
      <c r="D39" s="11">
        <f>$E$28/$B$26/10000*5</f>
        <v>40.516340240018792</v>
      </c>
      <c r="E39" s="11">
        <f>$E$28/$B$26/10000*10</f>
        <v>81.032680480037584</v>
      </c>
      <c r="F39" s="1"/>
      <c r="G39" s="1"/>
      <c r="H39" s="1"/>
    </row>
    <row r="43" spans="1:8" ht="15" x14ac:dyDescent="0.25">
      <c r="A43" s="3" t="s">
        <v>20</v>
      </c>
      <c r="B43" s="4">
        <v>136.239</v>
      </c>
    </row>
    <row r="44" spans="1:8" ht="15" x14ac:dyDescent="0.25">
      <c r="A44" s="5" t="s">
        <v>2</v>
      </c>
      <c r="B44" s="6">
        <v>100000</v>
      </c>
      <c r="C44" s="13">
        <v>300000</v>
      </c>
      <c r="D44" s="14">
        <v>500000</v>
      </c>
      <c r="E44" s="14">
        <v>1000000</v>
      </c>
    </row>
    <row r="45" spans="1:8" ht="15" x14ac:dyDescent="0.25">
      <c r="A45" s="1"/>
      <c r="B45" s="1"/>
      <c r="C45" s="15">
        <v>3000000</v>
      </c>
      <c r="D45" s="16">
        <v>5000000</v>
      </c>
      <c r="E45" s="16">
        <v>10000000</v>
      </c>
    </row>
    <row r="46" spans="1:8" ht="14.25" x14ac:dyDescent="0.2">
      <c r="A46" s="1"/>
      <c r="B46" s="1"/>
      <c r="C46" s="1"/>
      <c r="D46" s="1"/>
      <c r="E46" s="1"/>
    </row>
    <row r="47" spans="1:8" ht="14.25" x14ac:dyDescent="0.2">
      <c r="A47" s="26" t="s">
        <v>3</v>
      </c>
      <c r="B47" s="27"/>
      <c r="C47" s="27"/>
      <c r="D47" s="27"/>
      <c r="E47" s="27"/>
    </row>
    <row r="48" spans="1:8" ht="14.25" x14ac:dyDescent="0.2">
      <c r="A48" s="7" t="s">
        <v>21</v>
      </c>
      <c r="B48" s="28" t="s">
        <v>5</v>
      </c>
      <c r="C48" s="29"/>
      <c r="D48" s="29"/>
      <c r="E48" s="30"/>
    </row>
    <row r="49" spans="1:5" ht="14.25" x14ac:dyDescent="0.2">
      <c r="A49" s="8" t="s">
        <v>2</v>
      </c>
      <c r="B49" s="9" t="s">
        <v>6</v>
      </c>
      <c r="C49" s="9" t="s">
        <v>7</v>
      </c>
      <c r="D49" s="9" t="s">
        <v>8</v>
      </c>
      <c r="E49" s="9" t="s">
        <v>9</v>
      </c>
    </row>
    <row r="50" spans="1:5" ht="14.25" x14ac:dyDescent="0.2">
      <c r="A50" s="10" t="s">
        <v>10</v>
      </c>
      <c r="B50" s="11">
        <f>$B$44/$B$43/10000*1</f>
        <v>7.3400421318418368E-2</v>
      </c>
      <c r="C50" s="11">
        <f>$B$44/$B$43/10000*3</f>
        <v>0.22020126395525511</v>
      </c>
      <c r="D50" s="11">
        <f>$B$44/$B$43/10000*5</f>
        <v>0.36700210659209187</v>
      </c>
      <c r="E50" s="11">
        <f>$B$44/$B$43/10000*10</f>
        <v>0.73400421318418374</v>
      </c>
    </row>
    <row r="51" spans="1:5" ht="14.25" x14ac:dyDescent="0.2">
      <c r="A51" s="8" t="s">
        <v>11</v>
      </c>
      <c r="B51" s="12">
        <f>$C$44/$B$43/10000*1</f>
        <v>0.22020126395525508</v>
      </c>
      <c r="C51" s="12">
        <f>$C$27/$B$26/10000*3</f>
        <v>0.72929412432033847</v>
      </c>
      <c r="D51" s="12">
        <f>$C$27/$B$26/10000*5</f>
        <v>1.2154902072005642</v>
      </c>
      <c r="E51" s="12">
        <f>$C$27/$B$26/10000*10</f>
        <v>2.4309804144011284</v>
      </c>
    </row>
    <row r="52" spans="1:5" ht="14.25" x14ac:dyDescent="0.2">
      <c r="A52" s="10" t="s">
        <v>12</v>
      </c>
      <c r="B52" s="11">
        <f>$D$44/$B$43/10000*1</f>
        <v>0.36700210659209181</v>
      </c>
      <c r="C52" s="11">
        <f>$D$44/$B$43/10000*3</f>
        <v>1.1010063197762754</v>
      </c>
      <c r="D52" s="11">
        <f>$D$44/$B$43/10000*5</f>
        <v>1.8350105329604591</v>
      </c>
      <c r="E52" s="11">
        <f>$D$44/$B$43/10000*10</f>
        <v>3.6700210659209183</v>
      </c>
    </row>
    <row r="53" spans="1:5" ht="14.25" x14ac:dyDescent="0.2">
      <c r="A53" s="8" t="s">
        <v>13</v>
      </c>
      <c r="B53" s="12">
        <f>$E$44/$B$43/10000*1</f>
        <v>0.73400421318418363</v>
      </c>
      <c r="C53" s="12">
        <f>$E$44/$B$43/10000*3</f>
        <v>2.2020126395525508</v>
      </c>
      <c r="D53" s="12">
        <f>$E$44/$B$43/10000*5</f>
        <v>3.6700210659209183</v>
      </c>
      <c r="E53" s="12">
        <f>$E$44/$B$43/10000*10</f>
        <v>7.3400421318418365</v>
      </c>
    </row>
    <row r="54" spans="1:5" ht="14.25" x14ac:dyDescent="0.2">
      <c r="A54" s="10" t="s">
        <v>14</v>
      </c>
      <c r="B54" s="11">
        <f>$C$45/$B$43/10000*1</f>
        <v>2.2020126395525508</v>
      </c>
      <c r="C54" s="11">
        <f>$C$45/$B$43/10000*3</f>
        <v>6.6060379186576519</v>
      </c>
      <c r="D54" s="11">
        <f>$C$45/$B$43/10000*5</f>
        <v>11.010063197762754</v>
      </c>
      <c r="E54" s="11">
        <f>$C$45/$B$43/10000*10</f>
        <v>22.020126395525509</v>
      </c>
    </row>
    <row r="55" spans="1:5" ht="14.25" x14ac:dyDescent="0.2">
      <c r="A55" s="8" t="s">
        <v>15</v>
      </c>
      <c r="B55" s="12">
        <f>$D$45/$B$43/10000*1</f>
        <v>3.6700210659209183</v>
      </c>
      <c r="C55" s="12">
        <f>$D$45/$B$43/10000*3</f>
        <v>11.010063197762754</v>
      </c>
      <c r="D55" s="12">
        <f>$D$45/$B$43/10000*5</f>
        <v>18.350105329604592</v>
      </c>
      <c r="E55" s="12">
        <f>$D$45/$B$43/10000*10</f>
        <v>36.700210659209183</v>
      </c>
    </row>
    <row r="56" spans="1:5" ht="14.25" x14ac:dyDescent="0.2">
      <c r="A56" s="10" t="s">
        <v>16</v>
      </c>
      <c r="B56" s="11">
        <f>$E$45/$B$43/10000*1</f>
        <v>7.3400421318418365</v>
      </c>
      <c r="C56" s="11">
        <f>$E$45/$B$43/10000*3</f>
        <v>22.020126395525509</v>
      </c>
      <c r="D56" s="11">
        <f>$E$45/$B$43/10000*5</f>
        <v>36.700210659209183</v>
      </c>
      <c r="E56" s="11">
        <f>$E$45/$B$43/10000*10</f>
        <v>73.400421318418367</v>
      </c>
    </row>
    <row r="60" spans="1:5" ht="15" x14ac:dyDescent="0.25">
      <c r="A60" s="3" t="s">
        <v>22</v>
      </c>
      <c r="B60" s="4">
        <v>75.424000000000007</v>
      </c>
    </row>
    <row r="61" spans="1:5" ht="15" x14ac:dyDescent="0.25">
      <c r="A61" s="5" t="s">
        <v>2</v>
      </c>
      <c r="B61" s="6">
        <v>100000</v>
      </c>
      <c r="C61" s="13">
        <v>300000</v>
      </c>
      <c r="D61" s="14">
        <v>500000</v>
      </c>
      <c r="E61" s="14">
        <v>1000000</v>
      </c>
    </row>
    <row r="62" spans="1:5" ht="15" x14ac:dyDescent="0.25">
      <c r="A62" s="1"/>
      <c r="B62" s="1"/>
      <c r="C62" s="15">
        <v>3000000</v>
      </c>
      <c r="D62" s="16">
        <v>5000000</v>
      </c>
      <c r="E62" s="16">
        <v>10000000</v>
      </c>
    </row>
    <row r="63" spans="1:5" ht="14.25" x14ac:dyDescent="0.2">
      <c r="A63" s="1"/>
      <c r="B63" s="1"/>
      <c r="C63" s="1"/>
      <c r="D63" s="1"/>
      <c r="E63" s="1"/>
    </row>
    <row r="64" spans="1:5" ht="14.25" x14ac:dyDescent="0.2">
      <c r="A64" s="26" t="s">
        <v>3</v>
      </c>
      <c r="B64" s="27"/>
      <c r="C64" s="27"/>
      <c r="D64" s="27"/>
      <c r="E64" s="27"/>
    </row>
    <row r="65" spans="1:5" ht="14.25" x14ac:dyDescent="0.2">
      <c r="A65" s="7" t="s">
        <v>21</v>
      </c>
      <c r="B65" s="28" t="s">
        <v>5</v>
      </c>
      <c r="C65" s="29"/>
      <c r="D65" s="29"/>
      <c r="E65" s="30"/>
    </row>
    <row r="66" spans="1:5" ht="14.25" x14ac:dyDescent="0.2">
      <c r="A66" s="8" t="s">
        <v>2</v>
      </c>
      <c r="B66" s="9" t="s">
        <v>6</v>
      </c>
      <c r="C66" s="9" t="s">
        <v>7</v>
      </c>
      <c r="D66" s="9" t="s">
        <v>8</v>
      </c>
      <c r="E66" s="9" t="s">
        <v>9</v>
      </c>
    </row>
    <row r="67" spans="1:5" ht="14.25" x14ac:dyDescent="0.2">
      <c r="A67" s="10" t="s">
        <v>10</v>
      </c>
      <c r="B67" s="11">
        <f>$B$61/$B$60/10000*1</f>
        <v>0.13258379295714889</v>
      </c>
      <c r="C67" s="11">
        <f>$B$61/$B$60/10000*3</f>
        <v>0.39775137887144668</v>
      </c>
      <c r="D67" s="11">
        <f>$B$61/$B$60/10000*5</f>
        <v>0.66291896478574452</v>
      </c>
      <c r="E67" s="11">
        <f>$B$61/$B$60/10000*10</f>
        <v>1.325837929571489</v>
      </c>
    </row>
    <row r="68" spans="1:5" ht="14.25" x14ac:dyDescent="0.2">
      <c r="A68" s="8" t="s">
        <v>11</v>
      </c>
      <c r="B68" s="12">
        <f>$C$61/$B$60/10000*1</f>
        <v>0.39775137887144674</v>
      </c>
      <c r="C68" s="12">
        <f>$C$61/$B$60/10000*3</f>
        <v>1.1932541366143403</v>
      </c>
      <c r="D68" s="12">
        <f>$C$61/$B$60/10000*5</f>
        <v>1.9887568943572336</v>
      </c>
      <c r="E68" s="12">
        <f>$C$61/$B$60/10000*10</f>
        <v>3.9775137887144671</v>
      </c>
    </row>
    <row r="69" spans="1:5" ht="14.25" x14ac:dyDescent="0.2">
      <c r="A69" s="10" t="s">
        <v>12</v>
      </c>
      <c r="B69" s="11">
        <f>$D$61/$B$60/10000*1</f>
        <v>0.66291896478574452</v>
      </c>
      <c r="C69" s="11">
        <f>$D$61/$B$60/10000*3</f>
        <v>1.9887568943572336</v>
      </c>
      <c r="D69" s="11">
        <f>$D$61/$B$60/10000*5</f>
        <v>3.3145948239287226</v>
      </c>
      <c r="E69" s="11">
        <f>$D$61/$B$60/10000*10</f>
        <v>6.6291896478574452</v>
      </c>
    </row>
    <row r="70" spans="1:5" ht="14.25" x14ac:dyDescent="0.2">
      <c r="A70" s="8" t="s">
        <v>13</v>
      </c>
      <c r="B70" s="12">
        <f>$E$61/$B$60/10000*1</f>
        <v>1.325837929571489</v>
      </c>
      <c r="C70" s="12">
        <f>$E$61/$B$60/10000*3</f>
        <v>3.9775137887144671</v>
      </c>
      <c r="D70" s="12">
        <f>$E$61/$B$60/10000*5</f>
        <v>6.6291896478574452</v>
      </c>
      <c r="E70" s="12">
        <f>$E$61/$B$60/10000*10</f>
        <v>13.25837929571489</v>
      </c>
    </row>
    <row r="71" spans="1:5" ht="14.25" x14ac:dyDescent="0.2">
      <c r="A71" s="10" t="s">
        <v>14</v>
      </c>
      <c r="B71" s="11">
        <f>$C$62/$B$60/10000*1</f>
        <v>3.9775137887144671</v>
      </c>
      <c r="C71" s="11">
        <f>$C$62/$B$60/10000*3</f>
        <v>11.932541366143401</v>
      </c>
      <c r="D71" s="11">
        <f>$C$62/$B$60/10000*5</f>
        <v>19.887568943572337</v>
      </c>
      <c r="E71" s="11">
        <f>$C$62/$B$60/10000*10</f>
        <v>39.775137887144673</v>
      </c>
    </row>
    <row r="72" spans="1:5" ht="14.25" x14ac:dyDescent="0.2">
      <c r="A72" s="8" t="s">
        <v>15</v>
      </c>
      <c r="B72" s="12">
        <f>$D$62/$B$60/10000*1</f>
        <v>6.6291896478574444</v>
      </c>
      <c r="C72" s="12">
        <f>$D$62/$B$60/10000*3</f>
        <v>19.887568943572333</v>
      </c>
      <c r="D72" s="12">
        <f>$D$62/$B$60/10000*5</f>
        <v>33.145948239287222</v>
      </c>
      <c r="E72" s="12">
        <f>$D$62/$B$60/10000*10</f>
        <v>66.291896478574444</v>
      </c>
    </row>
    <row r="73" spans="1:5" ht="14.25" x14ac:dyDescent="0.2">
      <c r="A73" s="10" t="s">
        <v>16</v>
      </c>
      <c r="B73" s="11">
        <f>$E$62/$B$60/10000*1</f>
        <v>13.258379295714889</v>
      </c>
      <c r="C73" s="11">
        <f>$E$62/$B$60/10000*3</f>
        <v>39.775137887144666</v>
      </c>
      <c r="D73" s="11">
        <f>$E$62/$B$60/10000*5</f>
        <v>66.291896478574444</v>
      </c>
      <c r="E73" s="11">
        <f>$E$62/$B$60/10000*10</f>
        <v>132.58379295714889</v>
      </c>
    </row>
    <row r="77" spans="1:5" ht="15" x14ac:dyDescent="0.25">
      <c r="A77" s="3" t="s">
        <v>23</v>
      </c>
      <c r="B77" s="4">
        <v>1.1716800000000001</v>
      </c>
    </row>
    <row r="78" spans="1:5" ht="15" x14ac:dyDescent="0.25">
      <c r="A78" s="17" t="s">
        <v>24</v>
      </c>
      <c r="B78" s="4">
        <v>105.31699999999999</v>
      </c>
    </row>
    <row r="79" spans="1:5" ht="15" x14ac:dyDescent="0.25">
      <c r="A79" s="5" t="s">
        <v>2</v>
      </c>
      <c r="B79" s="6">
        <v>100000</v>
      </c>
      <c r="C79" s="13">
        <v>300000</v>
      </c>
      <c r="D79" s="14">
        <v>500000</v>
      </c>
      <c r="E79" s="14">
        <v>1000000</v>
      </c>
    </row>
    <row r="80" spans="1:5" ht="15" x14ac:dyDescent="0.25">
      <c r="A80" s="1"/>
      <c r="B80" s="1"/>
      <c r="C80" s="15">
        <v>3000000</v>
      </c>
      <c r="D80" s="16">
        <v>5000000</v>
      </c>
      <c r="E80" s="16">
        <v>10000000</v>
      </c>
    </row>
    <row r="81" spans="1:5" ht="14.25" x14ac:dyDescent="0.2">
      <c r="A81" s="1"/>
      <c r="B81" s="1"/>
      <c r="C81" s="1"/>
      <c r="D81" s="1"/>
      <c r="E81" s="1"/>
    </row>
    <row r="82" spans="1:5" ht="14.25" x14ac:dyDescent="0.2">
      <c r="A82" s="26" t="s">
        <v>3</v>
      </c>
      <c r="B82" s="27"/>
      <c r="C82" s="27"/>
      <c r="D82" s="27"/>
      <c r="E82" s="27"/>
    </row>
    <row r="83" spans="1:5" ht="14.25" x14ac:dyDescent="0.2">
      <c r="A83" s="7" t="s">
        <v>21</v>
      </c>
      <c r="B83" s="28" t="s">
        <v>5</v>
      </c>
      <c r="C83" s="29"/>
      <c r="D83" s="29"/>
      <c r="E83" s="30"/>
    </row>
    <row r="84" spans="1:5" ht="14.25" x14ac:dyDescent="0.2">
      <c r="A84" s="8" t="s">
        <v>2</v>
      </c>
      <c r="B84" s="9" t="s">
        <v>6</v>
      </c>
      <c r="C84" s="9" t="s">
        <v>7</v>
      </c>
      <c r="D84" s="9" t="s">
        <v>8</v>
      </c>
      <c r="E84" s="9" t="s">
        <v>9</v>
      </c>
    </row>
    <row r="85" spans="1:5" ht="14.25" x14ac:dyDescent="0.2">
      <c r="A85" s="10" t="s">
        <v>10</v>
      </c>
      <c r="B85" s="11">
        <f>$B$79/($B$77*$B$78)/10000*1</f>
        <v>8.1038707106340369E-2</v>
      </c>
      <c r="C85" s="11">
        <f>$B$79/($B$77*$B$78)/10000*3</f>
        <v>0.24311612131902111</v>
      </c>
      <c r="D85" s="11">
        <f>$B$79/($B$77*$B$78)/10000*5</f>
        <v>0.40519353553170184</v>
      </c>
      <c r="E85" s="11">
        <f>$B$79/($B$77*$B$78)/10000*10</f>
        <v>0.81038707106340369</v>
      </c>
    </row>
    <row r="86" spans="1:5" ht="14.25" x14ac:dyDescent="0.2">
      <c r="A86" s="8" t="s">
        <v>11</v>
      </c>
      <c r="B86" s="12">
        <f>$C$79/($B$77*$B$78)/10000*1</f>
        <v>0.24311612131902111</v>
      </c>
      <c r="C86" s="12">
        <f>$C$79/($B$77*$B$78)/10000*3</f>
        <v>0.72934836395706326</v>
      </c>
      <c r="D86" s="12">
        <f>$C$79/($B$77*$B$78)/10000*5</f>
        <v>1.2155806065951056</v>
      </c>
      <c r="E86" s="12">
        <f>$C$79/($B$77*$B$78)/10000*10</f>
        <v>2.4311612131902112</v>
      </c>
    </row>
    <row r="87" spans="1:5" ht="14.25" x14ac:dyDescent="0.2">
      <c r="A87" s="10" t="s">
        <v>12</v>
      </c>
      <c r="B87" s="11">
        <f>$D$79/($B$77*$B$78)/10000*1</f>
        <v>0.40519353553170184</v>
      </c>
      <c r="C87" s="11">
        <f>$D$79/($B$77*$B$78)/10000*3</f>
        <v>1.2155806065951056</v>
      </c>
      <c r="D87" s="11">
        <f>$D$79/($B$77*$B$78)/10000*5</f>
        <v>2.0259676776585094</v>
      </c>
      <c r="E87" s="11">
        <f>$D$79/($B$77*$B$78)/10000*10</f>
        <v>4.0519353553170188</v>
      </c>
    </row>
    <row r="88" spans="1:5" ht="14.25" x14ac:dyDescent="0.2">
      <c r="A88" s="8" t="s">
        <v>13</v>
      </c>
      <c r="B88" s="12">
        <f>$E$79/($B$77*$B$78)/10000*1</f>
        <v>0.81038707106340369</v>
      </c>
      <c r="C88" s="12">
        <f>$E$79/($B$77*$B$78)/10000*3</f>
        <v>2.4311612131902112</v>
      </c>
      <c r="D88" s="12">
        <f>$E$79/($B$77*$B$78)/10000*5</f>
        <v>4.0519353553170188</v>
      </c>
      <c r="E88" s="12">
        <f>$E$79/($B$77*$B$78)/10000*10</f>
        <v>8.1038707106340375</v>
      </c>
    </row>
    <row r="89" spans="1:5" ht="14.25" x14ac:dyDescent="0.2">
      <c r="A89" s="10" t="s">
        <v>14</v>
      </c>
      <c r="B89" s="11">
        <f>$C$80/($B$77*$B$78)/10000*1</f>
        <v>2.4311612131902112</v>
      </c>
      <c r="C89" s="11">
        <f>$C$80/($B$77*$B$78)/10000*3</f>
        <v>7.2934836395706331</v>
      </c>
      <c r="D89" s="11">
        <f>$C$80/($B$77*$B$78)/10000*5</f>
        <v>12.155806065951056</v>
      </c>
      <c r="E89" s="11">
        <f>$C$80/($B$77*$B$78)/10000*10</f>
        <v>24.311612131902113</v>
      </c>
    </row>
    <row r="90" spans="1:5" ht="14.25" x14ac:dyDescent="0.2">
      <c r="A90" s="8" t="s">
        <v>15</v>
      </c>
      <c r="B90" s="12">
        <f>$D$80/($B$77*$B$78)/10000*1</f>
        <v>4.0519353553170188</v>
      </c>
      <c r="C90" s="12">
        <f>$D$80/($B$77*$B$78)/10000*3</f>
        <v>12.155806065951056</v>
      </c>
      <c r="D90" s="12">
        <f>$D$80/($B$77*$B$78)/10000*5</f>
        <v>20.259676776585096</v>
      </c>
      <c r="E90" s="12">
        <f>$D$80/($B$77*$B$78)/10000*10</f>
        <v>40.519353553170191</v>
      </c>
    </row>
    <row r="91" spans="1:5" ht="14.25" x14ac:dyDescent="0.2">
      <c r="A91" s="10" t="s">
        <v>16</v>
      </c>
      <c r="B91" s="11">
        <f>$E$80/($B$77*$B$78)/10000*1</f>
        <v>8.1038707106340375</v>
      </c>
      <c r="C91" s="11">
        <f>$E$80/($B$77*$B$78)/10000*3</f>
        <v>24.311612131902113</v>
      </c>
      <c r="D91" s="11">
        <f>$E$80/($B$77*$B$78)/10000*5</f>
        <v>40.519353553170191</v>
      </c>
      <c r="E91" s="11">
        <f>$E$80/($B$77*$B$78)/10000*10</f>
        <v>81.038707106340382</v>
      </c>
    </row>
    <row r="95" spans="1:5" ht="15" x14ac:dyDescent="0.25">
      <c r="A95" s="3" t="s">
        <v>25</v>
      </c>
      <c r="B95" s="4">
        <v>1.2937000000000001</v>
      </c>
    </row>
    <row r="96" spans="1:5" ht="15" x14ac:dyDescent="0.25">
      <c r="A96" s="17" t="s">
        <v>24</v>
      </c>
      <c r="B96" s="4">
        <v>105.31699999999999</v>
      </c>
    </row>
    <row r="97" spans="1:5" ht="15" x14ac:dyDescent="0.25">
      <c r="A97" s="5" t="s">
        <v>2</v>
      </c>
      <c r="B97" s="6">
        <v>100000</v>
      </c>
      <c r="C97" s="13">
        <v>300000</v>
      </c>
      <c r="D97" s="14">
        <v>500000</v>
      </c>
      <c r="E97" s="14">
        <v>1000000</v>
      </c>
    </row>
    <row r="98" spans="1:5" ht="15" x14ac:dyDescent="0.25">
      <c r="A98" s="1"/>
      <c r="B98" s="1"/>
      <c r="C98" s="15">
        <v>3000000</v>
      </c>
      <c r="D98" s="16">
        <v>5000000</v>
      </c>
      <c r="E98" s="16">
        <v>10000000</v>
      </c>
    </row>
    <row r="99" spans="1:5" ht="14.25" x14ac:dyDescent="0.2">
      <c r="A99" s="1"/>
      <c r="B99" s="1"/>
      <c r="C99" s="1"/>
      <c r="D99" s="1"/>
      <c r="E99" s="1"/>
    </row>
    <row r="100" spans="1:5" ht="14.25" x14ac:dyDescent="0.2">
      <c r="A100" s="26" t="s">
        <v>3</v>
      </c>
      <c r="B100" s="27"/>
      <c r="C100" s="27"/>
      <c r="D100" s="27"/>
      <c r="E100" s="27"/>
    </row>
    <row r="101" spans="1:5" ht="14.25" x14ac:dyDescent="0.2">
      <c r="A101" s="7" t="s">
        <v>21</v>
      </c>
      <c r="B101" s="28" t="s">
        <v>5</v>
      </c>
      <c r="C101" s="29"/>
      <c r="D101" s="29"/>
      <c r="E101" s="30"/>
    </row>
    <row r="102" spans="1:5" ht="14.25" x14ac:dyDescent="0.2">
      <c r="A102" s="8" t="s">
        <v>2</v>
      </c>
      <c r="B102" s="9" t="s">
        <v>6</v>
      </c>
      <c r="C102" s="9" t="s">
        <v>7</v>
      </c>
      <c r="D102" s="9" t="s">
        <v>8</v>
      </c>
      <c r="E102" s="9" t="s">
        <v>9</v>
      </c>
    </row>
    <row r="103" spans="1:5" ht="14.25" x14ac:dyDescent="0.2">
      <c r="A103" s="10" t="s">
        <v>10</v>
      </c>
      <c r="B103" s="11">
        <f>$B$97/($B$95*$B$96)/10000*1</f>
        <v>7.3395248003676958E-2</v>
      </c>
      <c r="C103" s="11">
        <f>$B$97/($B$95*$B$96)/10000*3</f>
        <v>0.22018574401103086</v>
      </c>
      <c r="D103" s="11">
        <f>$B$97/($B$95*$B$96)/10000*5</f>
        <v>0.3669762400183848</v>
      </c>
      <c r="E103" s="11">
        <f>$B$97/($B$95*$B$96)/10000*6</f>
        <v>0.44037148802206172</v>
      </c>
    </row>
    <row r="104" spans="1:5" ht="14.25" x14ac:dyDescent="0.2">
      <c r="A104" s="8" t="s">
        <v>11</v>
      </c>
      <c r="B104" s="12">
        <f>$C$97/($B$95*$B$96)/10000*1</f>
        <v>0.22018574401103089</v>
      </c>
      <c r="C104" s="12">
        <f>$C$97/($B$95*$B$96)/10000*3</f>
        <v>0.66055723203309269</v>
      </c>
      <c r="D104" s="12">
        <f>$C$97/($B$95*$B$96)/10000*5</f>
        <v>1.1009287200551545</v>
      </c>
      <c r="E104" s="12">
        <f>$C$97/($B$95*$B$96)/10000*10</f>
        <v>2.201857440110309</v>
      </c>
    </row>
    <row r="105" spans="1:5" ht="14.25" x14ac:dyDescent="0.2">
      <c r="A105" s="10" t="s">
        <v>12</v>
      </c>
      <c r="B105" s="11">
        <f>$D$97/($B$95*$B$96)/10000*1</f>
        <v>0.36697624001838475</v>
      </c>
      <c r="C105" s="11">
        <f>$D$97/($B$95*$B$96)/10000*3</f>
        <v>1.1009287200551543</v>
      </c>
      <c r="D105" s="11">
        <f>$D$97/($B$95*$B$96)/10000*5</f>
        <v>1.8348812000919237</v>
      </c>
      <c r="E105" s="11">
        <f>$D$97/($B$95*$B$96)/10000*10</f>
        <v>3.6697624001838474</v>
      </c>
    </row>
    <row r="106" spans="1:5" ht="14.25" x14ac:dyDescent="0.2">
      <c r="A106" s="8" t="s">
        <v>13</v>
      </c>
      <c r="B106" s="12">
        <f>$E$97/($B$95*$B$96)/10000*1</f>
        <v>0.73395248003676949</v>
      </c>
      <c r="C106" s="12">
        <f>$E$97/($B$95*$B$96)/10000*3</f>
        <v>2.2018574401103086</v>
      </c>
      <c r="D106" s="12">
        <f>$E$97/($B$95*$B$96)/10000*5</f>
        <v>3.6697624001838474</v>
      </c>
      <c r="E106" s="12">
        <f>$E$97/($B$95*$B$96)/10000*10</f>
        <v>7.3395248003676947</v>
      </c>
    </row>
    <row r="107" spans="1:5" ht="14.25" x14ac:dyDescent="0.2">
      <c r="A107" s="10" t="s">
        <v>14</v>
      </c>
      <c r="B107" s="11">
        <f>$C$98/($B$95*$B$96)/10000*1</f>
        <v>2.2018574401103086</v>
      </c>
      <c r="C107" s="11">
        <f>$C$98/($B$95*$B$96)/10000*3</f>
        <v>6.6055723203309258</v>
      </c>
      <c r="D107" s="11">
        <f>$C$98/($B$95*$B$96)/10000*5</f>
        <v>11.009287200551544</v>
      </c>
      <c r="E107" s="11">
        <f>$C$98/($B$95*$B$96)/10000*10</f>
        <v>22.018574401103088</v>
      </c>
    </row>
    <row r="108" spans="1:5" ht="14.25" x14ac:dyDescent="0.2">
      <c r="A108" s="8" t="s">
        <v>15</v>
      </c>
      <c r="B108" s="12">
        <f>$D$98/($B$95*$B$96)/10000*1</f>
        <v>3.6697624001838478</v>
      </c>
      <c r="C108" s="12">
        <f>$D$98/($B$95*$B$96)/10000*3</f>
        <v>11.009287200551544</v>
      </c>
      <c r="D108" s="12">
        <f>$D$98/($B$95*$B$96)/10000*5</f>
        <v>18.348812000919239</v>
      </c>
      <c r="E108" s="12">
        <f>$D$98/($B$95*$B$96)/10000*10</f>
        <v>36.697624001838477</v>
      </c>
    </row>
    <row r="109" spans="1:5" ht="14.25" x14ac:dyDescent="0.2">
      <c r="A109" s="10" t="s">
        <v>16</v>
      </c>
      <c r="B109" s="11">
        <f>$E$98/($B$95*$B$96)/10000*1</f>
        <v>7.3395248003676956</v>
      </c>
      <c r="C109" s="11">
        <f>$E$98/($B$95*$B$96)/10000*3</f>
        <v>22.018574401103088</v>
      </c>
      <c r="D109" s="11">
        <f>$E$98/($B$95*$B$96)/10000*5</f>
        <v>36.697624001838477</v>
      </c>
      <c r="E109" s="11">
        <f>$E$98/($B$95*$B$96)/10000*10</f>
        <v>73.395248003676954</v>
      </c>
    </row>
  </sheetData>
  <mergeCells count="16">
    <mergeCell ref="A1:E2"/>
    <mergeCell ref="A30:E30"/>
    <mergeCell ref="A100:E100"/>
    <mergeCell ref="B101:E101"/>
    <mergeCell ref="B31:E31"/>
    <mergeCell ref="A47:E47"/>
    <mergeCell ref="B48:E48"/>
    <mergeCell ref="A64:E64"/>
    <mergeCell ref="B65:E65"/>
    <mergeCell ref="A82:E82"/>
    <mergeCell ref="B83:E83"/>
    <mergeCell ref="A4:E4"/>
    <mergeCell ref="A12:E12"/>
    <mergeCell ref="B13:E13"/>
    <mergeCell ref="A22:E22"/>
    <mergeCell ref="B25:D25"/>
  </mergeCells>
  <phoneticPr fontId="7"/>
  <hyperlinks>
    <hyperlink ref="E6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資金・通貨別　適正ロット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編集者</cp:lastModifiedBy>
  <dcterms:modified xsi:type="dcterms:W3CDTF">2020-10-09T23:52:00Z</dcterms:modified>
</cp:coreProperties>
</file>